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TKDT" sheetId="1" r:id="rId1"/>
  </sheets>
  <definedNames>
    <definedName name="_xlnm._FilterDatabase" localSheetId="0" hidden="1">'TKDT'!$A$4:$P$20</definedName>
    <definedName name="_xlfn._ONEDARRAY" hidden="1">#NAME?</definedName>
    <definedName name="_xlfn._SORT" hidden="1">#NAME?</definedName>
    <definedName name="_xlnm.Print_Area" localSheetId="0">'TKDT'!$A$1:$P$28</definedName>
    <definedName name="_xlnm.Print_Titles" localSheetId="0">'TKDT'!$3:$4</definedName>
  </definedNames>
  <calcPr fullCalcOnLoad="1"/>
</workbook>
</file>

<file path=xl/sharedStrings.xml><?xml version="1.0" encoding="utf-8"?>
<sst xmlns="http://schemas.openxmlformats.org/spreadsheetml/2006/main" count="75" uniqueCount="40">
  <si>
    <t>STT</t>
  </si>
  <si>
    <t>Họ và tên chủ sử dụng</t>
  </si>
  <si>
    <t>Số 
Tờ</t>
  </si>
  <si>
    <t>Số
 thửa</t>
  </si>
  <si>
    <t>DT 
thửa (m2)</t>
  </si>
  <si>
    <t>Ghi chú</t>
  </si>
  <si>
    <t>Thông tin thửa đất
 theo GCN, HS ĐC</t>
  </si>
  <si>
    <t xml:space="preserve">Số 
Tờ </t>
  </si>
  <si>
    <t>DT được giao</t>
  </si>
  <si>
    <t>Thông tin thửa đất
 theo BĐ ĐC</t>
  </si>
  <si>
    <t>Đã thu hồi QĐ 1266 ngày 20/7 /2015</t>
  </si>
  <si>
    <t>DT thu hồi  (m2)</t>
  </si>
  <si>
    <t>LUC</t>
  </si>
  <si>
    <t>Địa chỉ</t>
  </si>
  <si>
    <t>17</t>
  </si>
  <si>
    <t>32</t>
  </si>
  <si>
    <t>31</t>
  </si>
  <si>
    <t>Đất UBND xã quản lý</t>
  </si>
  <si>
    <t>384b</t>
  </si>
  <si>
    <t>Diện tích thu hồi trong chỉ giới</t>
  </si>
  <si>
    <t>Tổng diện tích thu hồi</t>
  </si>
  <si>
    <t>Lưu Bá Thắng
Ngô Thị Nguyệt</t>
  </si>
  <si>
    <t>Thôn Chung</t>
  </si>
  <si>
    <t>Loại đất</t>
  </si>
  <si>
    <t>Nguyễn Văn Đồng
Nguyễn Thị Hồng</t>
  </si>
  <si>
    <t>BẢNG THỐNG KÊ DIỆN TÍCH, LOẠI ĐẤT, CHỦ SỬ DỤNG ĐẤT THU HỒI THỰC HIỆN DỰ ÁN 
KHU DÂN CƯ TÂN SƠN, XÃ LIÊN SƠN, HUYỆN TÂN YÊN (ĐỢT 7)</t>
  </si>
  <si>
    <t>Thôn Dương Sơn</t>
  </si>
  <si>
    <t>22</t>
  </si>
  <si>
    <t>LUK</t>
  </si>
  <si>
    <t>Hoàng Thị Ân
(GCN Hoàng Thị Ân)</t>
  </si>
  <si>
    <t>GCN</t>
  </si>
  <si>
    <t>Tổng cộng (I+II):</t>
  </si>
  <si>
    <t>Tổng (II):</t>
  </si>
  <si>
    <t>Tổng (I):</t>
  </si>
  <si>
    <t>II. Thôn Dương Sơn, xã Liên Sơn</t>
  </si>
  <si>
    <t>I. Thôn Chung, xã Liên Sơn</t>
  </si>
  <si>
    <t xml:space="preserve">
1. Vũ Thị Túc – vợ 
2. Nguyễn Văn Chung - con
3. Nguyễn Thị Nguyệt - con
4. Nguyễn Thị Ngọc - con
Là hàng thừa kế của ông Nguyễn Văn Dũng</t>
  </si>
  <si>
    <t>1. Trịnh Xuân Phông - con
2. Trịnh Văn Sơn - con
3. Trịnh Thị Loan - con
4. Trịnh Thị Dung - con
5. Trịnh Xuân Nghiên - con
6. Trịnh Thị Quyên - con
7. Trịnh Thị Liên - con 
Là hàng thừa kế của ông Trịnh Xuân Mộc và bà Trần Thị Cúc</t>
  </si>
  <si>
    <t>1. Nguyễn Thị Liên - vợ
2. Lương Ngọc Phòng - con
3. Lương Ngọc Tuyến - con
4. Lương Ngọc Hải - con (đã chết), hàng thừa kế thế vị gồm: Phạm Thị Nhung - vợ (đại diện), Lương Ngọc Nam - con, Lương Thế Tiệp - con
Là hàng thừa kế của ông Lương Ngọc Lãm</t>
  </si>
  <si>
    <t>(Kèm theo Quyết định:……../QĐ-UBND ngày ……./4/2024 của Ủy ban nhân dân huyện Tân Yên)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</si>
</sst>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(* #,##0.0_);_(* \(#,##0.0\);_(* &quot;-&quot;??_);_(@_)"/>
    <numFmt numFmtId="175" formatCode="_(* #,##0_);_(* \(#,##0\);_(* &quot;-&quot;??_);_(@_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409]dddd\,\ mmmm\ dd\,\ yyyy"/>
    <numFmt numFmtId="182" formatCode="[$-409]h:mm:ss\ AM/PM"/>
    <numFmt numFmtId="183" formatCode="#,##0.0"/>
    <numFmt numFmtId="184" formatCode="_(* #,##0.0_);_(* \(#,##0.0\);_(* &quot;-&quot;?_);_(@_)"/>
    <numFmt numFmtId="185" formatCode="_-* #,##0.0\ _₫_-;\-* #,##0.0\ _₫_-;_-* &quot;-&quot;?\ _₫_-;_-@_-"/>
    <numFmt numFmtId="186" formatCode="_-* #,##0\ _₫_-;\-* #,##0\ _₫_-;_-* &quot;-&quot;?\ _₫_-;_-@_-"/>
    <numFmt numFmtId="187" formatCode="_(* #,##0.000_);_(* \(#,##0.000\);_(* &quot;-&quot;??_);_(@_)"/>
    <numFmt numFmtId="188" formatCode="_(* #,##0.0000_);_(* \(#,##0.0000\);_(* &quot;-&quot;??_);_(@_)"/>
    <numFmt numFmtId="189" formatCode="#,##0.0_ ;\-#,##0.0\ "/>
    <numFmt numFmtId="190" formatCode="0.0000000"/>
    <numFmt numFmtId="191" formatCode="0.00000000"/>
    <numFmt numFmtId="192" formatCode="[$-42A]dd\ mmmm\ yyyy"/>
    <numFmt numFmtId="193" formatCode="[$-42A]h:mm:ss\ AM/PM"/>
    <numFmt numFmtId="194" formatCode="#,##0.000"/>
    <numFmt numFmtId="195" formatCode="#,##0.0000"/>
    <numFmt numFmtId="196" formatCode="#,##0.00000"/>
    <numFmt numFmtId="197" formatCode="##0_);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_ * #,##0_ ;_ * \-#,##0_ ;_ * &quot;-&quot;??_ ;_ @_ "/>
  </numFmts>
  <fonts count="37">
    <font>
      <sz val="12"/>
      <name val=".vn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.VnArial"/>
      <family val="2"/>
    </font>
    <font>
      <i/>
      <sz val="14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42" applyNumberFormat="1" applyFont="1" applyFill="1" applyBorder="1" applyAlignment="1">
      <alignment horizontal="center" vertical="center" wrapText="1"/>
    </xf>
    <xf numFmtId="183" fontId="22" fillId="0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>
      <alignment horizontal="centerContinuous" vertical="center"/>
    </xf>
    <xf numFmtId="183" fontId="22" fillId="0" borderId="10" xfId="4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33" fillId="0" borderId="10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horizontal="center"/>
    </xf>
    <xf numFmtId="183" fontId="22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35" fillId="0" borderId="10" xfId="42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44" applyNumberFormat="1" applyFont="1" applyFill="1" applyBorder="1" applyAlignment="1">
      <alignment horizontal="center" vertical="center" wrapText="1"/>
    </xf>
    <xf numFmtId="0" fontId="23" fillId="0" borderId="10" xfId="44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/>
    </xf>
    <xf numFmtId="0" fontId="34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42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85" zoomScaleNormal="70" zoomScaleSheetLayoutView="85" zoomScalePageLayoutView="0" workbookViewId="0" topLeftCell="A1">
      <pane ySplit="4" topLeftCell="A17" activePane="bottomLeft" state="frozen"/>
      <selection pane="topLeft" activeCell="F164" sqref="F164"/>
      <selection pane="bottomLeft" activeCell="M13" sqref="M13:M14"/>
    </sheetView>
  </sheetViews>
  <sheetFormatPr defaultColWidth="8.796875" defaultRowHeight="39.75" customHeight="1"/>
  <cols>
    <col min="1" max="1" width="4.8984375" style="12" customWidth="1"/>
    <col min="2" max="2" width="27.3984375" style="13" customWidth="1"/>
    <col min="3" max="3" width="12.296875" style="14" customWidth="1"/>
    <col min="4" max="4" width="6.19921875" style="12" customWidth="1"/>
    <col min="5" max="5" width="6.19921875" style="14" customWidth="1"/>
    <col min="6" max="6" width="7.59765625" style="14" customWidth="1"/>
    <col min="7" max="7" width="6.19921875" style="14" customWidth="1"/>
    <col min="8" max="8" width="6.19921875" style="12" customWidth="1"/>
    <col min="9" max="9" width="6.19921875" style="14" customWidth="1"/>
    <col min="10" max="10" width="8" style="14" customWidth="1"/>
    <col min="11" max="11" width="6.59765625" style="14" customWidth="1"/>
    <col min="12" max="12" width="8.3984375" style="15" customWidth="1"/>
    <col min="13" max="13" width="9.796875" style="15" customWidth="1"/>
    <col min="14" max="14" width="11.59765625" style="15" customWidth="1"/>
    <col min="15" max="15" width="12.59765625" style="15" customWidth="1"/>
    <col min="16" max="16" width="14.296875" style="15" customWidth="1"/>
    <col min="17" max="17" width="8.8984375" style="7" customWidth="1"/>
    <col min="18" max="18" width="17.3984375" style="7" customWidth="1"/>
    <col min="19" max="16384" width="8.8984375" style="7" customWidth="1"/>
  </cols>
  <sheetData>
    <row r="1" spans="1:16" ht="39.7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2.2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8" customFormat="1" ht="39.75" customHeight="1">
      <c r="A3" s="40" t="s">
        <v>0</v>
      </c>
      <c r="B3" s="37" t="s">
        <v>1</v>
      </c>
      <c r="C3" s="37" t="s">
        <v>13</v>
      </c>
      <c r="D3" s="37" t="s">
        <v>9</v>
      </c>
      <c r="E3" s="37"/>
      <c r="F3" s="37"/>
      <c r="G3" s="37" t="s">
        <v>6</v>
      </c>
      <c r="H3" s="37"/>
      <c r="I3" s="37"/>
      <c r="J3" s="37"/>
      <c r="K3" s="37" t="s">
        <v>23</v>
      </c>
      <c r="L3" s="37" t="s">
        <v>19</v>
      </c>
      <c r="M3" s="37"/>
      <c r="N3" s="37"/>
      <c r="O3" s="37" t="s">
        <v>10</v>
      </c>
      <c r="P3" s="37" t="s">
        <v>5</v>
      </c>
    </row>
    <row r="4" spans="1:16" s="8" customFormat="1" ht="54.75" customHeight="1">
      <c r="A4" s="40"/>
      <c r="B4" s="37"/>
      <c r="C4" s="37"/>
      <c r="D4" s="21" t="s">
        <v>7</v>
      </c>
      <c r="E4" s="16" t="s">
        <v>3</v>
      </c>
      <c r="F4" s="16" t="s">
        <v>4</v>
      </c>
      <c r="G4" s="16" t="s">
        <v>2</v>
      </c>
      <c r="H4" s="21" t="s">
        <v>3</v>
      </c>
      <c r="I4" s="16" t="s">
        <v>4</v>
      </c>
      <c r="J4" s="16" t="s">
        <v>8</v>
      </c>
      <c r="K4" s="37"/>
      <c r="L4" s="16" t="s">
        <v>11</v>
      </c>
      <c r="M4" s="16" t="s">
        <v>17</v>
      </c>
      <c r="N4" s="16" t="s">
        <v>20</v>
      </c>
      <c r="O4" s="37"/>
      <c r="P4" s="37"/>
    </row>
    <row r="5" spans="1:16" s="10" customFormat="1" ht="30.75" customHeight="1">
      <c r="A5" s="9" t="s">
        <v>35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2" customFormat="1" ht="36.75" customHeight="1">
      <c r="A6" s="34">
        <f>COUNTA($A$5:A5)</f>
        <v>1</v>
      </c>
      <c r="B6" s="35" t="s">
        <v>37</v>
      </c>
      <c r="C6" s="20" t="s">
        <v>22</v>
      </c>
      <c r="D6" s="23" t="s">
        <v>16</v>
      </c>
      <c r="E6" s="20">
        <v>68</v>
      </c>
      <c r="F6" s="20">
        <v>203.8</v>
      </c>
      <c r="G6" s="17" t="s">
        <v>14</v>
      </c>
      <c r="H6" s="24">
        <v>553</v>
      </c>
      <c r="I6" s="24">
        <v>220</v>
      </c>
      <c r="J6" s="24">
        <v>220</v>
      </c>
      <c r="K6" s="1" t="s">
        <v>12</v>
      </c>
      <c r="L6" s="1">
        <f>F6</f>
        <v>203.8</v>
      </c>
      <c r="M6" s="1"/>
      <c r="N6" s="1">
        <f>SUM(L6:M6)</f>
        <v>203.8</v>
      </c>
      <c r="O6" s="1"/>
      <c r="P6" s="38"/>
    </row>
    <row r="7" spans="1:16" s="2" customFormat="1" ht="36.75" customHeight="1">
      <c r="A7" s="34"/>
      <c r="B7" s="35"/>
      <c r="C7" s="20" t="s">
        <v>22</v>
      </c>
      <c r="D7" s="23" t="s">
        <v>15</v>
      </c>
      <c r="E7" s="20">
        <v>200</v>
      </c>
      <c r="F7" s="20">
        <v>180.5</v>
      </c>
      <c r="G7" s="17" t="s">
        <v>14</v>
      </c>
      <c r="H7" s="24">
        <v>682</v>
      </c>
      <c r="I7" s="24">
        <v>170</v>
      </c>
      <c r="J7" s="24">
        <v>170</v>
      </c>
      <c r="K7" s="3" t="s">
        <v>12</v>
      </c>
      <c r="L7" s="1">
        <f>F7</f>
        <v>180.5</v>
      </c>
      <c r="M7" s="3"/>
      <c r="N7" s="1">
        <f>SUM(L7:M7)</f>
        <v>180.5</v>
      </c>
      <c r="O7" s="1"/>
      <c r="P7" s="38"/>
    </row>
    <row r="8" spans="1:16" s="2" customFormat="1" ht="36.75" customHeight="1">
      <c r="A8" s="34"/>
      <c r="B8" s="35"/>
      <c r="C8" s="20" t="s">
        <v>22</v>
      </c>
      <c r="D8" s="20">
        <v>25</v>
      </c>
      <c r="E8" s="20">
        <v>428</v>
      </c>
      <c r="F8" s="20">
        <v>228.8</v>
      </c>
      <c r="G8" s="17" t="s">
        <v>14</v>
      </c>
      <c r="H8" s="24" t="s">
        <v>18</v>
      </c>
      <c r="I8" s="24">
        <v>950</v>
      </c>
      <c r="J8" s="24">
        <v>240</v>
      </c>
      <c r="K8" s="1" t="s">
        <v>12</v>
      </c>
      <c r="L8" s="24">
        <f>8.9+0.2</f>
        <v>9.1</v>
      </c>
      <c r="M8" s="1"/>
      <c r="N8" s="1">
        <f>8.9+0.2</f>
        <v>9.1</v>
      </c>
      <c r="O8" s="1"/>
      <c r="P8" s="38"/>
    </row>
    <row r="9" spans="1:16" s="2" customFormat="1" ht="38.25" customHeight="1">
      <c r="A9" s="34"/>
      <c r="B9" s="35"/>
      <c r="C9" s="20" t="s">
        <v>22</v>
      </c>
      <c r="D9" s="23" t="s">
        <v>16</v>
      </c>
      <c r="E9" s="20">
        <v>128</v>
      </c>
      <c r="F9" s="20">
        <v>366.2</v>
      </c>
      <c r="G9" s="17" t="s">
        <v>14</v>
      </c>
      <c r="H9" s="24">
        <v>670</v>
      </c>
      <c r="I9" s="24">
        <v>370</v>
      </c>
      <c r="J9" s="24">
        <v>370</v>
      </c>
      <c r="K9" s="1" t="s">
        <v>12</v>
      </c>
      <c r="L9" s="24">
        <f>F9</f>
        <v>366.2</v>
      </c>
      <c r="M9" s="1"/>
      <c r="N9" s="1">
        <f>SUM(L9:M9)</f>
        <v>366.2</v>
      </c>
      <c r="O9" s="1"/>
      <c r="P9" s="38"/>
    </row>
    <row r="10" spans="1:16" s="2" customFormat="1" ht="24.75" customHeight="1">
      <c r="A10" s="41">
        <f>COUNTA($A$5:A9)</f>
        <v>2</v>
      </c>
      <c r="B10" s="43" t="s">
        <v>36</v>
      </c>
      <c r="C10" s="41" t="s">
        <v>22</v>
      </c>
      <c r="D10" s="41">
        <v>32</v>
      </c>
      <c r="E10" s="41">
        <v>114</v>
      </c>
      <c r="F10" s="41">
        <v>207.2</v>
      </c>
      <c r="G10" s="42">
        <v>17</v>
      </c>
      <c r="H10" s="41">
        <v>555</v>
      </c>
      <c r="I10" s="42">
        <v>160</v>
      </c>
      <c r="J10" s="41">
        <v>160</v>
      </c>
      <c r="K10" s="44" t="s">
        <v>12</v>
      </c>
      <c r="L10" s="41">
        <v>207.2</v>
      </c>
      <c r="M10" s="44"/>
      <c r="N10" s="44">
        <v>207.2</v>
      </c>
      <c r="O10" s="1"/>
      <c r="P10" s="41"/>
    </row>
    <row r="11" spans="1:16" s="2" customFormat="1" ht="18.75" customHeight="1">
      <c r="A11" s="41"/>
      <c r="B11" s="43"/>
      <c r="C11" s="41"/>
      <c r="D11" s="41"/>
      <c r="E11" s="41"/>
      <c r="F11" s="41"/>
      <c r="G11" s="42"/>
      <c r="H11" s="41"/>
      <c r="I11" s="42"/>
      <c r="J11" s="41"/>
      <c r="K11" s="44"/>
      <c r="L11" s="41"/>
      <c r="M11" s="44"/>
      <c r="N11" s="44"/>
      <c r="O11" s="1"/>
      <c r="P11" s="41"/>
    </row>
    <row r="12" spans="1:16" s="2" customFormat="1" ht="24.75" customHeight="1">
      <c r="A12" s="41"/>
      <c r="B12" s="43"/>
      <c r="C12" s="41"/>
      <c r="D12" s="19">
        <v>32</v>
      </c>
      <c r="E12" s="19">
        <v>35</v>
      </c>
      <c r="F12" s="19">
        <v>185</v>
      </c>
      <c r="G12" s="41">
        <v>17</v>
      </c>
      <c r="H12" s="41">
        <v>455</v>
      </c>
      <c r="I12" s="41">
        <v>391</v>
      </c>
      <c r="J12" s="41">
        <v>270</v>
      </c>
      <c r="K12" s="18" t="s">
        <v>12</v>
      </c>
      <c r="L12" s="19">
        <v>185</v>
      </c>
      <c r="M12" s="18"/>
      <c r="N12" s="18">
        <v>185</v>
      </c>
      <c r="O12" s="1"/>
      <c r="P12" s="41"/>
    </row>
    <row r="13" spans="1:16" s="2" customFormat="1" ht="24.75" customHeight="1">
      <c r="A13" s="41"/>
      <c r="B13" s="43"/>
      <c r="C13" s="41"/>
      <c r="D13" s="41">
        <v>32</v>
      </c>
      <c r="E13" s="41">
        <v>353</v>
      </c>
      <c r="F13" s="41">
        <v>388.5</v>
      </c>
      <c r="G13" s="41"/>
      <c r="H13" s="41"/>
      <c r="I13" s="41"/>
      <c r="J13" s="41"/>
      <c r="K13" s="44" t="s">
        <v>12</v>
      </c>
      <c r="L13" s="41">
        <v>388.5</v>
      </c>
      <c r="M13" s="44"/>
      <c r="N13" s="44">
        <v>388.5</v>
      </c>
      <c r="O13" s="1"/>
      <c r="P13" s="41"/>
    </row>
    <row r="14" spans="1:16" s="2" customFormat="1" ht="24.75" customHeight="1">
      <c r="A14" s="41"/>
      <c r="B14" s="43"/>
      <c r="C14" s="41"/>
      <c r="D14" s="41"/>
      <c r="E14" s="41"/>
      <c r="F14" s="41"/>
      <c r="G14" s="19">
        <v>17</v>
      </c>
      <c r="H14" s="19">
        <v>536</v>
      </c>
      <c r="I14" s="19">
        <v>270</v>
      </c>
      <c r="J14" s="19">
        <v>270</v>
      </c>
      <c r="K14" s="44"/>
      <c r="L14" s="41"/>
      <c r="M14" s="44"/>
      <c r="N14" s="44"/>
      <c r="O14" s="1"/>
      <c r="P14" s="41"/>
    </row>
    <row r="15" spans="1:16" s="2" customFormat="1" ht="48.75" customHeight="1">
      <c r="A15" s="19">
        <f>COUNTA($A$5:A14)</f>
        <v>3</v>
      </c>
      <c r="B15" s="22" t="s">
        <v>24</v>
      </c>
      <c r="C15" s="19" t="s">
        <v>22</v>
      </c>
      <c r="D15" s="19">
        <v>32</v>
      </c>
      <c r="E15" s="19">
        <v>352</v>
      </c>
      <c r="F15" s="19">
        <v>235.3</v>
      </c>
      <c r="G15" s="19">
        <v>17</v>
      </c>
      <c r="H15" s="19">
        <v>534</v>
      </c>
      <c r="I15" s="19">
        <v>215</v>
      </c>
      <c r="J15" s="19">
        <v>215</v>
      </c>
      <c r="K15" s="18" t="s">
        <v>12</v>
      </c>
      <c r="L15" s="19">
        <f>F15</f>
        <v>235.3</v>
      </c>
      <c r="M15" s="18"/>
      <c r="N15" s="1">
        <f>SUM(L15:M15)</f>
        <v>235.3</v>
      </c>
      <c r="O15" s="1"/>
      <c r="P15" s="18"/>
    </row>
    <row r="16" spans="1:16" s="2" customFormat="1" ht="30.75" customHeight="1">
      <c r="A16" s="34">
        <f>COUNTA($A$5:A15)</f>
        <v>4</v>
      </c>
      <c r="B16" s="35" t="s">
        <v>21</v>
      </c>
      <c r="C16" s="34" t="s">
        <v>22</v>
      </c>
      <c r="D16" s="46" t="s">
        <v>16</v>
      </c>
      <c r="E16" s="34">
        <v>141</v>
      </c>
      <c r="F16" s="34">
        <v>260</v>
      </c>
      <c r="G16" s="17" t="s">
        <v>14</v>
      </c>
      <c r="H16" s="24">
        <v>668</v>
      </c>
      <c r="I16" s="24">
        <v>360</v>
      </c>
      <c r="J16" s="47">
        <v>1240</v>
      </c>
      <c r="K16" s="38" t="s">
        <v>12</v>
      </c>
      <c r="L16" s="47">
        <v>260</v>
      </c>
      <c r="M16" s="38"/>
      <c r="N16" s="38">
        <f>SUM(L16:M17)</f>
        <v>260</v>
      </c>
      <c r="O16" s="38">
        <v>404.8</v>
      </c>
      <c r="P16" s="45"/>
    </row>
    <row r="17" spans="1:16" s="2" customFormat="1" ht="30.75" customHeight="1">
      <c r="A17" s="34"/>
      <c r="B17" s="35"/>
      <c r="C17" s="34"/>
      <c r="D17" s="46"/>
      <c r="E17" s="34"/>
      <c r="F17" s="34"/>
      <c r="G17" s="17" t="s">
        <v>14</v>
      </c>
      <c r="H17" s="24">
        <v>669</v>
      </c>
      <c r="I17" s="24">
        <v>283</v>
      </c>
      <c r="J17" s="47"/>
      <c r="K17" s="38"/>
      <c r="L17" s="47"/>
      <c r="M17" s="38"/>
      <c r="N17" s="38"/>
      <c r="O17" s="38"/>
      <c r="P17" s="45"/>
    </row>
    <row r="18" spans="1:16" s="2" customFormat="1" ht="30.75" customHeight="1">
      <c r="A18" s="34"/>
      <c r="B18" s="35"/>
      <c r="C18" s="34"/>
      <c r="D18" s="23" t="s">
        <v>16</v>
      </c>
      <c r="E18" s="20">
        <v>144</v>
      </c>
      <c r="F18" s="20">
        <v>401</v>
      </c>
      <c r="G18" s="17" t="s">
        <v>14</v>
      </c>
      <c r="H18" s="24">
        <v>684</v>
      </c>
      <c r="I18" s="24">
        <v>397</v>
      </c>
      <c r="J18" s="47"/>
      <c r="K18" s="1" t="s">
        <v>12</v>
      </c>
      <c r="L18" s="24">
        <f>F18</f>
        <v>401</v>
      </c>
      <c r="M18" s="1"/>
      <c r="N18" s="1">
        <f>SUM(L18:M18)</f>
        <v>401</v>
      </c>
      <c r="O18" s="1"/>
      <c r="P18" s="45"/>
    </row>
    <row r="19" spans="1:16" s="2" customFormat="1" ht="30.75" customHeight="1">
      <c r="A19" s="34"/>
      <c r="B19" s="35"/>
      <c r="C19" s="34"/>
      <c r="D19" s="23" t="s">
        <v>15</v>
      </c>
      <c r="E19" s="20">
        <v>115</v>
      </c>
      <c r="F19" s="20">
        <v>191.5</v>
      </c>
      <c r="G19" s="17" t="s">
        <v>14</v>
      </c>
      <c r="H19" s="24">
        <v>548</v>
      </c>
      <c r="I19" s="24">
        <v>200</v>
      </c>
      <c r="J19" s="47"/>
      <c r="K19" s="1" t="s">
        <v>12</v>
      </c>
      <c r="L19" s="24">
        <f>F19</f>
        <v>191.5</v>
      </c>
      <c r="M19" s="1"/>
      <c r="N19" s="1">
        <f>SUM(L19:M19)</f>
        <v>191.5</v>
      </c>
      <c r="O19" s="1"/>
      <c r="P19" s="45"/>
    </row>
    <row r="20" spans="1:16" s="11" customFormat="1" ht="39.75" customHeight="1">
      <c r="A20" s="5" t="s">
        <v>33</v>
      </c>
      <c r="B20" s="5"/>
      <c r="C20" s="4"/>
      <c r="D20" s="4"/>
      <c r="E20" s="4"/>
      <c r="F20" s="4"/>
      <c r="G20" s="6"/>
      <c r="H20" s="6"/>
      <c r="I20" s="6"/>
      <c r="J20" s="6"/>
      <c r="K20" s="6"/>
      <c r="L20" s="6">
        <f>SUM(L6:L19)</f>
        <v>2628.1</v>
      </c>
      <c r="M20" s="6">
        <f>SUM(M6:M19)</f>
        <v>0</v>
      </c>
      <c r="N20" s="6">
        <f>SUM(N6:N19)</f>
        <v>2628.1</v>
      </c>
      <c r="O20" s="6">
        <f>SUM(O6:O19)</f>
        <v>404.8</v>
      </c>
      <c r="P20" s="4"/>
    </row>
    <row r="21" spans="1:16" ht="39.75" customHeight="1">
      <c r="A21" s="9" t="s">
        <v>34</v>
      </c>
      <c r="B21" s="31"/>
      <c r="C21" s="31"/>
      <c r="D21" s="32"/>
      <c r="E21" s="31"/>
      <c r="F21" s="31"/>
      <c r="G21" s="31"/>
      <c r="H21" s="32"/>
      <c r="I21" s="31"/>
      <c r="J21" s="31"/>
      <c r="K21" s="31"/>
      <c r="L21" s="33"/>
      <c r="M21" s="33"/>
      <c r="N21" s="33"/>
      <c r="O21" s="33"/>
      <c r="P21" s="33"/>
    </row>
    <row r="22" spans="1:16" s="30" customFormat="1" ht="145.5" customHeight="1">
      <c r="A22" s="25">
        <f>COUNTA($A21:A$28)</f>
        <v>1</v>
      </c>
      <c r="B22" s="26" t="s">
        <v>38</v>
      </c>
      <c r="C22" s="25" t="s">
        <v>26</v>
      </c>
      <c r="D22" s="27" t="s">
        <v>15</v>
      </c>
      <c r="E22" s="25">
        <v>306</v>
      </c>
      <c r="F22" s="25">
        <v>202.6</v>
      </c>
      <c r="G22" s="28" t="s">
        <v>27</v>
      </c>
      <c r="H22" s="29">
        <v>728</v>
      </c>
      <c r="I22" s="29">
        <v>188</v>
      </c>
      <c r="J22" s="29">
        <v>188</v>
      </c>
      <c r="K22" s="29" t="s">
        <v>28</v>
      </c>
      <c r="L22" s="29">
        <f>F22</f>
        <v>202.6</v>
      </c>
      <c r="M22" s="25"/>
      <c r="N22" s="25">
        <f>SUM(L22:M22)</f>
        <v>202.6</v>
      </c>
      <c r="O22" s="25"/>
      <c r="P22" s="25" t="s">
        <v>30</v>
      </c>
    </row>
    <row r="23" spans="1:16" s="30" customFormat="1" ht="37.5" customHeight="1">
      <c r="A23" s="25">
        <f>COUNTA($A22:A$28)</f>
        <v>2</v>
      </c>
      <c r="B23" s="26" t="s">
        <v>29</v>
      </c>
      <c r="C23" s="25" t="s">
        <v>26</v>
      </c>
      <c r="D23" s="27" t="s">
        <v>16</v>
      </c>
      <c r="E23" s="25">
        <v>131</v>
      </c>
      <c r="F23" s="25">
        <v>187.8</v>
      </c>
      <c r="G23" s="28" t="s">
        <v>27</v>
      </c>
      <c r="H23" s="29">
        <v>672</v>
      </c>
      <c r="I23" s="29">
        <v>185</v>
      </c>
      <c r="J23" s="29">
        <v>114</v>
      </c>
      <c r="K23" s="29" t="s">
        <v>28</v>
      </c>
      <c r="L23" s="29">
        <f>F23</f>
        <v>187.8</v>
      </c>
      <c r="M23" s="25"/>
      <c r="N23" s="25">
        <f>SUM(L23:M23)</f>
        <v>187.8</v>
      </c>
      <c r="O23" s="25"/>
      <c r="P23" s="25" t="s">
        <v>30</v>
      </c>
    </row>
    <row r="24" spans="1:16" s="11" customFormat="1" ht="39.75" customHeight="1">
      <c r="A24" s="5" t="s">
        <v>32</v>
      </c>
      <c r="B24" s="5"/>
      <c r="C24" s="4"/>
      <c r="D24" s="4"/>
      <c r="E24" s="4"/>
      <c r="F24" s="4"/>
      <c r="G24" s="6"/>
      <c r="H24" s="6"/>
      <c r="I24" s="6"/>
      <c r="J24" s="6"/>
      <c r="K24" s="6"/>
      <c r="L24" s="6">
        <f>SUM(L22:L23)</f>
        <v>390.4</v>
      </c>
      <c r="M24" s="6">
        <f>SUM(M22:M23)</f>
        <v>0</v>
      </c>
      <c r="N24" s="6">
        <f>SUM(N22:N23)</f>
        <v>390.4</v>
      </c>
      <c r="O24" s="6">
        <f>SUM(O22:O23)</f>
        <v>0</v>
      </c>
      <c r="P24" s="6"/>
    </row>
    <row r="25" spans="1:16" s="11" customFormat="1" ht="39.75" customHeight="1">
      <c r="A25" s="5" t="s">
        <v>31</v>
      </c>
      <c r="B25" s="5"/>
      <c r="C25" s="4"/>
      <c r="D25" s="4"/>
      <c r="E25" s="4"/>
      <c r="F25" s="4"/>
      <c r="G25" s="6"/>
      <c r="H25" s="6"/>
      <c r="I25" s="6"/>
      <c r="J25" s="6"/>
      <c r="K25" s="6"/>
      <c r="L25" s="6">
        <f>L20+L24</f>
        <v>3018.5</v>
      </c>
      <c r="M25" s="6">
        <f>M20+M24</f>
        <v>0</v>
      </c>
      <c r="N25" s="6">
        <f>N20+N24</f>
        <v>3018.5</v>
      </c>
      <c r="O25" s="6">
        <f>O20+O24</f>
        <v>404.8</v>
      </c>
      <c r="P25" s="6"/>
    </row>
  </sheetData>
  <sheetProtection/>
  <autoFilter ref="A4:P20"/>
  <mergeCells count="53">
    <mergeCell ref="D16:D17"/>
    <mergeCell ref="E16:E17"/>
    <mergeCell ref="F16:F17"/>
    <mergeCell ref="J16:J19"/>
    <mergeCell ref="K16:K17"/>
    <mergeCell ref="L16:L17"/>
    <mergeCell ref="G12:G13"/>
    <mergeCell ref="H12:H13"/>
    <mergeCell ref="I12:I13"/>
    <mergeCell ref="J12:J13"/>
    <mergeCell ref="K13:K14"/>
    <mergeCell ref="L13:L14"/>
    <mergeCell ref="P16:P19"/>
    <mergeCell ref="N13:N14"/>
    <mergeCell ref="N10:N11"/>
    <mergeCell ref="P10:P14"/>
    <mergeCell ref="M16:M17"/>
    <mergeCell ref="N16:N17"/>
    <mergeCell ref="O16:O17"/>
    <mergeCell ref="M13:M14"/>
    <mergeCell ref="H10:H11"/>
    <mergeCell ref="I10:I11"/>
    <mergeCell ref="J10:J11"/>
    <mergeCell ref="K10:K11"/>
    <mergeCell ref="L10:L11"/>
    <mergeCell ref="M10:M11"/>
    <mergeCell ref="A10:A14"/>
    <mergeCell ref="C10:C14"/>
    <mergeCell ref="D10:D11"/>
    <mergeCell ref="E10:E11"/>
    <mergeCell ref="F10:F11"/>
    <mergeCell ref="G10:G11"/>
    <mergeCell ref="D13:D14"/>
    <mergeCell ref="E13:E14"/>
    <mergeCell ref="F13:F14"/>
    <mergeCell ref="B10:B14"/>
    <mergeCell ref="G3:J3"/>
    <mergeCell ref="K3:K4"/>
    <mergeCell ref="A1:P1"/>
    <mergeCell ref="A3:A4"/>
    <mergeCell ref="B3:B4"/>
    <mergeCell ref="C3:C4"/>
    <mergeCell ref="D3:F3"/>
    <mergeCell ref="A6:A9"/>
    <mergeCell ref="B6:B9"/>
    <mergeCell ref="A16:A19"/>
    <mergeCell ref="B16:B19"/>
    <mergeCell ref="C16:C19"/>
    <mergeCell ref="A2:P2"/>
    <mergeCell ref="L3:N3"/>
    <mergeCell ref="P6:P9"/>
    <mergeCell ref="P3:P4"/>
    <mergeCell ref="O3:O4"/>
  </mergeCells>
  <conditionalFormatting sqref="B20">
    <cfRule type="duplicateValues" priority="4" dxfId="3" stopIfTrue="1">
      <formula>AND(COUNTIF($B$20:$B$20,B20)&gt;1,NOT(ISBLANK(B20)))</formula>
    </cfRule>
  </conditionalFormatting>
  <conditionalFormatting sqref="B22:B23">
    <cfRule type="duplicateValues" priority="2" dxfId="3" stopIfTrue="1">
      <formula>AND(COUNTIF($B$22:$B$23,B22)&gt;1,NOT(ISBLANK(B22)))</formula>
    </cfRule>
  </conditionalFormatting>
  <conditionalFormatting sqref="B24:B25">
    <cfRule type="duplicateValues" priority="1" dxfId="3" stopIfTrue="1">
      <formula>AND(COUNTIF($B$24:$B$25,B24)&gt;1,NOT(ISBLANK(B24)))</formula>
    </cfRule>
  </conditionalFormatting>
  <printOptions horizontalCentered="1"/>
  <pageMargins left="0.07874015748031496" right="0.07874015748031496" top="0.7874015748031497" bottom="0.1968503937007874" header="0.2362204724409449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</cp:lastModifiedBy>
  <cp:lastPrinted>2024-04-21T02:10:24Z</cp:lastPrinted>
  <dcterms:created xsi:type="dcterms:W3CDTF">2015-03-16T03:01:53Z</dcterms:created>
  <dcterms:modified xsi:type="dcterms:W3CDTF">2024-04-24T03:14:03Z</dcterms:modified>
  <cp:category/>
  <cp:version/>
  <cp:contentType/>
  <cp:contentStatus/>
</cp:coreProperties>
</file>